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AATO\_DOCUMENTI CHIARA SEGRETERIA\ANAC-Pubblicazioni sito internet\Indicatori trimestrali pagamenti\2022\1 trim 2022\"/>
    </mc:Choice>
  </mc:AlternateContent>
  <xr:revisionPtr revIDLastSave="0" documentId="8_{F96BFCC8-7FDC-47FA-A4B8-2608750EE3E5}" xr6:coauthVersionLast="47" xr6:coauthVersionMax="47" xr10:uidLastSave="{00000000-0000-0000-0000-000000000000}"/>
  <bookViews>
    <workbookView xWindow="-120" yWindow="-120" windowWidth="29040" windowHeight="15840" xr2:uid="{4648FFE0-318F-4BE4-A208-EA9D814EC442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6" i="1" l="1"/>
  <c r="G36" i="1"/>
  <c r="G35" i="1"/>
  <c r="J35" i="1" s="1"/>
  <c r="J34" i="1"/>
  <c r="G34" i="1"/>
  <c r="G33" i="1"/>
  <c r="J33" i="1" s="1"/>
  <c r="K33" i="1" s="1"/>
  <c r="J32" i="1"/>
  <c r="I32" i="1"/>
  <c r="H32" i="1"/>
  <c r="G32" i="1"/>
  <c r="D32" i="1"/>
  <c r="B32" i="1"/>
  <c r="I31" i="1"/>
  <c r="H31" i="1"/>
  <c r="G31" i="1"/>
  <c r="J31" i="1" s="1"/>
  <c r="D31" i="1"/>
  <c r="B31" i="1"/>
  <c r="I30" i="1"/>
  <c r="H30" i="1"/>
  <c r="G30" i="1"/>
  <c r="J30" i="1" s="1"/>
  <c r="D30" i="1"/>
  <c r="B30" i="1"/>
  <c r="I29" i="1"/>
  <c r="H29" i="1"/>
  <c r="G29" i="1"/>
  <c r="J29" i="1" s="1"/>
  <c r="D29" i="1"/>
  <c r="B29" i="1"/>
  <c r="H28" i="1"/>
  <c r="G28" i="1"/>
  <c r="J28" i="1" s="1"/>
  <c r="D28" i="1"/>
  <c r="B28" i="1"/>
  <c r="I27" i="1"/>
  <c r="H27" i="1"/>
  <c r="G27" i="1"/>
  <c r="J27" i="1" s="1"/>
  <c r="D27" i="1"/>
  <c r="B27" i="1"/>
  <c r="I26" i="1"/>
  <c r="H26" i="1"/>
  <c r="G26" i="1"/>
  <c r="J26" i="1" s="1"/>
  <c r="D26" i="1"/>
  <c r="B26" i="1"/>
  <c r="J25" i="1"/>
  <c r="K25" i="1" s="1"/>
  <c r="I25" i="1"/>
  <c r="H25" i="1"/>
  <c r="G25" i="1"/>
  <c r="D25" i="1"/>
  <c r="B25" i="1"/>
  <c r="I24" i="1"/>
  <c r="H24" i="1"/>
  <c r="G24" i="1"/>
  <c r="J24" i="1" s="1"/>
  <c r="D24" i="1"/>
  <c r="B24" i="1"/>
  <c r="J23" i="1"/>
  <c r="K23" i="1" s="1"/>
  <c r="I23" i="1"/>
  <c r="H23" i="1"/>
  <c r="G23" i="1"/>
  <c r="D23" i="1"/>
  <c r="B23" i="1"/>
  <c r="I22" i="1"/>
  <c r="H22" i="1"/>
  <c r="G22" i="1"/>
  <c r="J22" i="1" s="1"/>
  <c r="D22" i="1"/>
  <c r="B22" i="1"/>
  <c r="I21" i="1"/>
  <c r="H21" i="1"/>
  <c r="G21" i="1"/>
  <c r="J21" i="1" s="1"/>
  <c r="K21" i="1" s="1"/>
  <c r="D21" i="1"/>
  <c r="B21" i="1"/>
  <c r="J20" i="1"/>
  <c r="I20" i="1"/>
  <c r="G20" i="1"/>
  <c r="B20" i="1"/>
  <c r="I19" i="1"/>
  <c r="H19" i="1"/>
  <c r="G19" i="1"/>
  <c r="J19" i="1" s="1"/>
  <c r="D19" i="1"/>
  <c r="B19" i="1"/>
  <c r="I18" i="1"/>
  <c r="H18" i="1"/>
  <c r="G18" i="1"/>
  <c r="J18" i="1" s="1"/>
  <c r="D18" i="1"/>
  <c r="B18" i="1"/>
  <c r="J17" i="1"/>
  <c r="K17" i="1" s="1"/>
  <c r="I17" i="1"/>
  <c r="H17" i="1"/>
  <c r="G17" i="1"/>
  <c r="D17" i="1"/>
  <c r="B17" i="1"/>
  <c r="J16" i="1"/>
  <c r="I16" i="1"/>
  <c r="H16" i="1"/>
  <c r="G16" i="1"/>
  <c r="D16" i="1"/>
  <c r="B16" i="1"/>
  <c r="J15" i="1"/>
  <c r="K15" i="1" s="1"/>
  <c r="I15" i="1"/>
  <c r="H15" i="1"/>
  <c r="G15" i="1"/>
  <c r="D15" i="1"/>
  <c r="B15" i="1"/>
  <c r="I14" i="1"/>
  <c r="H14" i="1"/>
  <c r="G14" i="1"/>
  <c r="J14" i="1" s="1"/>
  <c r="D14" i="1"/>
  <c r="B14" i="1"/>
  <c r="I13" i="1"/>
  <c r="H13" i="1"/>
  <c r="G13" i="1"/>
  <c r="J13" i="1" s="1"/>
  <c r="K13" i="1" s="1"/>
  <c r="D13" i="1"/>
  <c r="B13" i="1"/>
  <c r="I12" i="1"/>
  <c r="H12" i="1"/>
  <c r="G12" i="1"/>
  <c r="J12" i="1" s="1"/>
  <c r="K12" i="1" s="1"/>
  <c r="D12" i="1"/>
  <c r="B12" i="1"/>
  <c r="J11" i="1"/>
  <c r="I11" i="1"/>
  <c r="H11" i="1"/>
  <c r="G11" i="1"/>
  <c r="D11" i="1"/>
  <c r="B11" i="1"/>
  <c r="I10" i="1"/>
  <c r="H10" i="1"/>
  <c r="G10" i="1"/>
  <c r="J10" i="1" s="1"/>
  <c r="D10" i="1"/>
  <c r="B10" i="1"/>
  <c r="J9" i="1"/>
  <c r="I9" i="1"/>
  <c r="H9" i="1"/>
  <c r="G9" i="1"/>
  <c r="D9" i="1"/>
  <c r="B9" i="1"/>
  <c r="I8" i="1"/>
  <c r="H8" i="1"/>
  <c r="G8" i="1"/>
  <c r="J8" i="1" s="1"/>
  <c r="D8" i="1"/>
  <c r="B8" i="1"/>
  <c r="I7" i="1"/>
  <c r="H7" i="1"/>
  <c r="G7" i="1"/>
  <c r="J7" i="1" s="1"/>
  <c r="D7" i="1"/>
  <c r="B7" i="1"/>
  <c r="I6" i="1"/>
  <c r="H6" i="1"/>
  <c r="G6" i="1"/>
  <c r="J6" i="1" s="1"/>
  <c r="D6" i="1"/>
  <c r="B6" i="1"/>
  <c r="J5" i="1"/>
  <c r="I5" i="1"/>
  <c r="H5" i="1"/>
  <c r="G5" i="1"/>
  <c r="D5" i="1"/>
  <c r="B5" i="1"/>
  <c r="I4" i="1"/>
  <c r="H4" i="1"/>
  <c r="G4" i="1"/>
  <c r="J4" i="1" s="1"/>
  <c r="K4" i="1" s="1"/>
  <c r="D4" i="1"/>
  <c r="B4" i="1"/>
  <c r="I3" i="1"/>
  <c r="H3" i="1"/>
  <c r="G3" i="1"/>
  <c r="J3" i="1" s="1"/>
  <c r="K3" i="1" s="1"/>
  <c r="D3" i="1"/>
  <c r="B3" i="1"/>
  <c r="I2" i="1"/>
  <c r="H2" i="1"/>
  <c r="H38" i="1" s="1"/>
  <c r="K16" i="1" s="1"/>
  <c r="G2" i="1"/>
  <c r="J2" i="1" s="1"/>
  <c r="D2" i="1"/>
  <c r="B2" i="1"/>
  <c r="K2" i="1" l="1"/>
  <c r="K5" i="1"/>
  <c r="K10" i="1"/>
  <c r="K27" i="1"/>
  <c r="K34" i="1"/>
  <c r="K19" i="1"/>
  <c r="K26" i="1"/>
  <c r="K31" i="1"/>
  <c r="K7" i="1"/>
  <c r="K11" i="1"/>
  <c r="K18" i="1"/>
  <c r="K24" i="1"/>
  <c r="K30" i="1"/>
  <c r="K28" i="1"/>
  <c r="K8" i="1"/>
  <c r="K20" i="1"/>
  <c r="K35" i="1"/>
  <c r="K6" i="1"/>
  <c r="K9" i="1"/>
  <c r="K14" i="1"/>
  <c r="K22" i="1"/>
  <c r="K29" i="1"/>
  <c r="K32" i="1"/>
  <c r="K36" i="1"/>
  <c r="K38" i="1" l="1"/>
</calcChain>
</file>

<file path=xl/sharedStrings.xml><?xml version="1.0" encoding="utf-8"?>
<sst xmlns="http://schemas.openxmlformats.org/spreadsheetml/2006/main" count="54" uniqueCount="42">
  <si>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</si>
  <si>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</si>
  <si>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</si>
  <si>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</si>
  <si>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</si>
  <si>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</si>
  <si>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</si>
  <si>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</si>
  <si>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</si>
  <si>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</si>
  <si>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</si>
  <si>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Legali</t>
  </si>
  <si>
    <t>Telefoniche</t>
  </si>
  <si>
    <t>Fattura NoProblem</t>
  </si>
  <si>
    <t>Licenza ProtocoloPA</t>
  </si>
  <si>
    <t>Energia</t>
  </si>
  <si>
    <t>Consulenza sicurezza lavoro</t>
  </si>
  <si>
    <t>Postali</t>
  </si>
  <si>
    <t>Materiale igienico sanitario</t>
  </si>
  <si>
    <t>Consulenza paghe</t>
  </si>
  <si>
    <t>Buoni pasto</t>
  </si>
  <si>
    <t>Consulenza amministrativa</t>
  </si>
  <si>
    <t>Cancelleria</t>
  </si>
  <si>
    <t>Servizi di pulizia</t>
  </si>
  <si>
    <t>Compenso sindaco</t>
  </si>
  <si>
    <t>Assistenza campionamento scarichi industriali</t>
  </si>
  <si>
    <t>Acquisto tablet</t>
  </si>
  <si>
    <t>Medico del lavoro</t>
  </si>
  <si>
    <t>Pacchetto Hosting Advanced</t>
  </si>
  <si>
    <t>Manutenzione impianto condizionamento</t>
  </si>
  <si>
    <t>Manutenzione estintori</t>
  </si>
  <si>
    <t>Corso Manutenzione ESRI Anno 2022</t>
  </si>
  <si>
    <t>GoToMeeting - Business - Annuale</t>
  </si>
  <si>
    <t>Sesaab SpA</t>
  </si>
  <si>
    <t>Abbonamento L'Eco di Bergamo</t>
  </si>
  <si>
    <t>-</t>
  </si>
  <si>
    <t>ANEA</t>
  </si>
  <si>
    <t>Quota associativa</t>
  </si>
  <si>
    <t>Condominio Quarto Verde</t>
  </si>
  <si>
    <t>Spese condominiali</t>
  </si>
  <si>
    <t>Consorzio di Bonifica</t>
  </si>
  <si>
    <t>Contributi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</si>
</sst>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5" fillId="3" borderId="2" xfId="0" applyFont="1" applyFill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1" applyFont="1" applyBorder="1"/>
    <xf numFmtId="0" fontId="4" fillId="0" borderId="3" xfId="0" applyFont="1" applyBorder="1" applyAlignment="1">
      <alignment horizontal="center" vertical="top"/>
    </xf>
    <xf numFmtId="164" fontId="0" fillId="0" borderId="1" xfId="0" applyNumberFormat="1" applyBorder="1"/>
    <xf numFmtId="2" fontId="0" fillId="0" borderId="1" xfId="0" applyNumberForma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/>
    <xf numFmtId="0" fontId="4" fillId="0" borderId="4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1" xfId="0" applyNumberFormat="1" applyFont="1" applyBorder="1"/>
    <xf numFmtId="0" fontId="0" fillId="0" borderId="0" xfId="0" applyAlignment="1">
      <alignment horizontal="center" vertical="top"/>
    </xf>
    <xf numFmtId="2" fontId="2" fillId="0" borderId="1" xfId="0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TTURE%20ELETTRONICHE/Fatture%202017%20Situazione%20pagame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IND TEMP 1-2022"/>
      <sheetName val="IND TEMP 2-2022"/>
      <sheetName val="IND TEMP 3-2022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De Masis Barbara</v>
          </cell>
          <cell r="C2">
            <v>1</v>
          </cell>
          <cell r="D2">
            <v>44564</v>
          </cell>
          <cell r="I2">
            <v>18436.8</v>
          </cell>
        </row>
        <row r="3">
          <cell r="B3" t="str">
            <v>De Masis Barbara</v>
          </cell>
          <cell r="C3">
            <v>2</v>
          </cell>
          <cell r="D3">
            <v>44564</v>
          </cell>
          <cell r="I3">
            <v>1843.6799999999998</v>
          </cell>
        </row>
        <row r="4">
          <cell r="B4" t="str">
            <v>Fastweb SpA</v>
          </cell>
          <cell r="C4" t="str">
            <v>PAE0050658</v>
          </cell>
          <cell r="D4">
            <v>44561</v>
          </cell>
          <cell r="I4">
            <v>94.54</v>
          </cell>
        </row>
        <row r="5">
          <cell r="B5" t="str">
            <v>Pianeta Software Srl</v>
          </cell>
          <cell r="C5">
            <v>2</v>
          </cell>
          <cell r="D5">
            <v>44565</v>
          </cell>
          <cell r="I5">
            <v>408</v>
          </cell>
        </row>
        <row r="6">
          <cell r="B6" t="str">
            <v>Pianeta Software Srl</v>
          </cell>
          <cell r="C6">
            <v>1</v>
          </cell>
          <cell r="D6">
            <v>44565</v>
          </cell>
          <cell r="I6">
            <v>1190</v>
          </cell>
        </row>
        <row r="7">
          <cell r="B7" t="str">
            <v>Hera Comm SpA</v>
          </cell>
          <cell r="C7" t="str">
            <v>412200228949</v>
          </cell>
          <cell r="D7">
            <v>44572</v>
          </cell>
          <cell r="I7">
            <v>1586.43</v>
          </cell>
        </row>
        <row r="8">
          <cell r="B8" t="str">
            <v>A.S. Servizi alle Imprese Srl</v>
          </cell>
          <cell r="C8">
            <v>13</v>
          </cell>
          <cell r="D8">
            <v>44579</v>
          </cell>
          <cell r="I8">
            <v>450</v>
          </cell>
        </row>
        <row r="9">
          <cell r="B9" t="str">
            <v>Poste Italiane SpA</v>
          </cell>
          <cell r="C9">
            <v>1022010131</v>
          </cell>
          <cell r="D9">
            <v>44581</v>
          </cell>
          <cell r="I9">
            <v>480</v>
          </cell>
        </row>
        <row r="10">
          <cell r="B10" t="str">
            <v>Cartemani Hagleitner Group Srl</v>
          </cell>
          <cell r="C10">
            <v>15</v>
          </cell>
          <cell r="D10">
            <v>44585</v>
          </cell>
          <cell r="I10">
            <v>336</v>
          </cell>
        </row>
        <row r="11">
          <cell r="B11" t="str">
            <v>Regonesi Adriana</v>
          </cell>
          <cell r="C11">
            <v>25</v>
          </cell>
          <cell r="D11">
            <v>44588</v>
          </cell>
          <cell r="I11">
            <v>1429.62</v>
          </cell>
        </row>
        <row r="12">
          <cell r="B12" t="str">
            <v>Pellegrini SpA</v>
          </cell>
          <cell r="C12">
            <v>3</v>
          </cell>
          <cell r="D12">
            <v>44592</v>
          </cell>
          <cell r="I12">
            <v>311.5</v>
          </cell>
        </row>
        <row r="13">
          <cell r="B13" t="str">
            <v>Pellegrini SpA</v>
          </cell>
          <cell r="C13">
            <v>19</v>
          </cell>
          <cell r="D13">
            <v>44592</v>
          </cell>
          <cell r="I13">
            <v>311.5</v>
          </cell>
        </row>
        <row r="14">
          <cell r="B14" t="str">
            <v>Studio Macario Lazzari</v>
          </cell>
          <cell r="C14">
            <v>28</v>
          </cell>
          <cell r="D14">
            <v>44592</v>
          </cell>
          <cell r="I14">
            <v>14422.439999999999</v>
          </cell>
        </row>
        <row r="15">
          <cell r="B15" t="str">
            <v>Myo SpA</v>
          </cell>
          <cell r="C15">
            <v>1293</v>
          </cell>
          <cell r="D15">
            <v>44589</v>
          </cell>
          <cell r="I15">
            <v>222.52000000000004</v>
          </cell>
        </row>
        <row r="16">
          <cell r="B16" t="str">
            <v>La Perla Pulizie Srl</v>
          </cell>
          <cell r="C16">
            <v>82</v>
          </cell>
          <cell r="D16">
            <v>44592</v>
          </cell>
          <cell r="I16">
            <v>840</v>
          </cell>
        </row>
        <row r="17">
          <cell r="B17" t="str">
            <v>Hera Comm SpA</v>
          </cell>
          <cell r="C17" t="str">
            <v>412201349265</v>
          </cell>
          <cell r="D17">
            <v>44600</v>
          </cell>
          <cell r="I17">
            <v>1541.4</v>
          </cell>
        </row>
        <row r="18">
          <cell r="B18" t="str">
            <v>TIM SpA</v>
          </cell>
          <cell r="C18" t="str">
            <v>7X00505291</v>
          </cell>
          <cell r="D18">
            <v>44602</v>
          </cell>
          <cell r="I18">
            <v>35.86</v>
          </cell>
        </row>
        <row r="19">
          <cell r="B19" t="str">
            <v>TIM SpA</v>
          </cell>
          <cell r="C19" t="str">
            <v>7X00437933</v>
          </cell>
          <cell r="D19">
            <v>44602</v>
          </cell>
          <cell r="I19">
            <v>139.31000000000003</v>
          </cell>
        </row>
        <row r="20">
          <cell r="B20" t="str">
            <v>TIM SpA</v>
          </cell>
          <cell r="C20" t="str">
            <v>C12020221000085238</v>
          </cell>
        </row>
        <row r="21">
          <cell r="B21" t="str">
            <v>Facoetti Enrico</v>
          </cell>
          <cell r="C21">
            <v>88</v>
          </cell>
          <cell r="D21">
            <v>44606</v>
          </cell>
          <cell r="I21">
            <v>6412.8</v>
          </cell>
        </row>
        <row r="22">
          <cell r="B22" t="str">
            <v>Uniacque SpA</v>
          </cell>
          <cell r="C22">
            <v>2228000015</v>
          </cell>
          <cell r="D22">
            <v>44609</v>
          </cell>
          <cell r="I22">
            <v>28980</v>
          </cell>
        </row>
        <row r="23">
          <cell r="B23" t="str">
            <v>La Perla Pulizie Srl</v>
          </cell>
          <cell r="C23">
            <v>151</v>
          </cell>
          <cell r="D23">
            <v>44620</v>
          </cell>
          <cell r="I23">
            <v>550</v>
          </cell>
        </row>
        <row r="24">
          <cell r="B24" t="str">
            <v>Project Informatica Srl</v>
          </cell>
          <cell r="C24">
            <v>62</v>
          </cell>
          <cell r="D24">
            <v>44620</v>
          </cell>
          <cell r="I24">
            <v>265</v>
          </cell>
        </row>
        <row r="25">
          <cell r="B25" t="str">
            <v>Basso Margherita</v>
          </cell>
          <cell r="C25">
            <v>54</v>
          </cell>
          <cell r="D25">
            <v>44623</v>
          </cell>
          <cell r="I25">
            <v>160</v>
          </cell>
        </row>
        <row r="28">
          <cell r="B28" t="str">
            <v>Pellegrini SpA</v>
          </cell>
          <cell r="C28">
            <v>1</v>
          </cell>
          <cell r="D28">
            <v>44623</v>
          </cell>
          <cell r="I28">
            <v>392.49</v>
          </cell>
        </row>
        <row r="29">
          <cell r="B29" t="str">
            <v>Aruba SpA</v>
          </cell>
          <cell r="C29">
            <v>3369</v>
          </cell>
          <cell r="D29">
            <v>44620</v>
          </cell>
          <cell r="I29">
            <v>70</v>
          </cell>
        </row>
        <row r="32">
          <cell r="B32" t="str">
            <v>Nuova Eurofrigor Srl</v>
          </cell>
          <cell r="D32">
            <v>44620</v>
          </cell>
          <cell r="I32">
            <v>1526</v>
          </cell>
        </row>
        <row r="33">
          <cell r="B33" t="str">
            <v>Hera Comm SpA</v>
          </cell>
          <cell r="C33" t="str">
            <v>412202417164</v>
          </cell>
          <cell r="D33">
            <v>44631</v>
          </cell>
          <cell r="I33">
            <v>983.42</v>
          </cell>
        </row>
        <row r="34">
          <cell r="B34" t="str">
            <v>M.G.R. Antincendio Srl</v>
          </cell>
          <cell r="C34">
            <v>9</v>
          </cell>
          <cell r="D34">
            <v>44635</v>
          </cell>
          <cell r="I34">
            <v>90</v>
          </cell>
        </row>
        <row r="35">
          <cell r="B35" t="str">
            <v>Maggioli SpA</v>
          </cell>
          <cell r="C35">
            <v>2113041</v>
          </cell>
          <cell r="D35">
            <v>44641</v>
          </cell>
          <cell r="I35">
            <v>1800</v>
          </cell>
        </row>
        <row r="36">
          <cell r="B36" t="str">
            <v>Ourvision Srl</v>
          </cell>
          <cell r="C36">
            <v>143</v>
          </cell>
          <cell r="D36">
            <v>44631</v>
          </cell>
          <cell r="I36">
            <v>137.6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2FC0D-D0BD-4E90-A461-B42AAD0895A4}">
  <dimension ref="A1:K38"/>
  <sheetViews>
    <sheetView tabSelected="1" workbookViewId="0">
      <selection sqref="A1:XFD1048576"/>
    </sheetView>
  </sheetViews>
  <sheetFormatPr defaultRowHeight="15" x14ac:dyDescent="0.25"/>
  <cols>
    <col min="2" max="2" width="26.140625" bestFit="1" customWidth="1"/>
    <col min="3" max="3" width="39.140625" bestFit="1" customWidth="1"/>
    <col min="4" max="4" width="11.42578125" style="24" customWidth="1"/>
    <col min="5" max="5" width="14" style="24" customWidth="1"/>
    <col min="6" max="6" width="12" style="24" customWidth="1"/>
    <col min="7" max="7" width="10.42578125" style="24" bestFit="1" customWidth="1"/>
    <col min="8" max="8" width="12" customWidth="1"/>
    <col min="9" max="9" width="19.28515625" style="26" bestFit="1" customWidth="1"/>
    <col min="10" max="10" width="16.28515625" bestFit="1" customWidth="1"/>
    <col min="11" max="11" width="15" customWidth="1"/>
  </cols>
  <sheetData>
    <row r="1" spans="1:11" ht="5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4" t="s">
        <v>9</v>
      </c>
      <c r="K1" s="4" t="s">
        <v>10</v>
      </c>
    </row>
    <row r="2" spans="1:11" x14ac:dyDescent="0.25">
      <c r="A2" s="8">
        <v>2022</v>
      </c>
      <c r="B2" s="9" t="str">
        <f>'[1]2022'!B2</f>
        <v>De Masis Barbara</v>
      </c>
      <c r="C2" s="8" t="s">
        <v>11</v>
      </c>
      <c r="D2" s="10">
        <f>'[1]2022'!D2</f>
        <v>44564</v>
      </c>
      <c r="E2" s="10">
        <v>44568</v>
      </c>
      <c r="F2" s="10">
        <v>44564</v>
      </c>
      <c r="G2" s="11">
        <f>E2-F2</f>
        <v>4</v>
      </c>
      <c r="H2" s="12">
        <f>'[1]2022'!I2</f>
        <v>18436.8</v>
      </c>
      <c r="I2" s="13">
        <f>'[1]2022'!C2</f>
        <v>1</v>
      </c>
      <c r="J2" s="14">
        <f>G2*H2</f>
        <v>73747.199999999997</v>
      </c>
      <c r="K2" s="15">
        <f>J2/$H$38</f>
        <v>0.77201496017664784</v>
      </c>
    </row>
    <row r="3" spans="1:11" x14ac:dyDescent="0.25">
      <c r="A3" s="8">
        <v>2022</v>
      </c>
      <c r="B3" s="9" t="str">
        <f>'[1]2022'!B3</f>
        <v>De Masis Barbara</v>
      </c>
      <c r="C3" s="16" t="s">
        <v>11</v>
      </c>
      <c r="D3" s="10">
        <f>'[1]2022'!D3</f>
        <v>44564</v>
      </c>
      <c r="E3" s="10">
        <v>44568</v>
      </c>
      <c r="F3" s="10">
        <v>44564</v>
      </c>
      <c r="G3" s="11">
        <f t="shared" ref="G3:G36" si="0">E3-F3</f>
        <v>4</v>
      </c>
      <c r="H3" s="12">
        <f>'[1]2022'!I3</f>
        <v>1843.6799999999998</v>
      </c>
      <c r="I3" s="13">
        <f>'[1]2022'!C3</f>
        <v>2</v>
      </c>
      <c r="J3" s="14">
        <f t="shared" ref="J3:J36" si="1">G3*H3</f>
        <v>7374.7199999999993</v>
      </c>
      <c r="K3" s="15">
        <f>J3/$H$38</f>
        <v>7.7201496017664781E-2</v>
      </c>
    </row>
    <row r="4" spans="1:11" x14ac:dyDescent="0.25">
      <c r="A4" s="8">
        <v>2022</v>
      </c>
      <c r="B4" s="9" t="str">
        <f>'[1]2022'!B4</f>
        <v>Fastweb SpA</v>
      </c>
      <c r="C4" s="17" t="s">
        <v>12</v>
      </c>
      <c r="D4" s="10">
        <f>'[1]2022'!D4</f>
        <v>44561</v>
      </c>
      <c r="E4" s="10">
        <v>44651</v>
      </c>
      <c r="F4" s="10">
        <v>44651</v>
      </c>
      <c r="G4" s="11">
        <f t="shared" si="0"/>
        <v>0</v>
      </c>
      <c r="H4" s="12">
        <f>'[1]2022'!I4</f>
        <v>94.54</v>
      </c>
      <c r="I4" s="13" t="str">
        <f>'[1]2022'!C4</f>
        <v>PAE0050658</v>
      </c>
      <c r="J4" s="14">
        <f t="shared" si="1"/>
        <v>0</v>
      </c>
      <c r="K4" s="15">
        <f>J4/$H$38</f>
        <v>0</v>
      </c>
    </row>
    <row r="5" spans="1:11" x14ac:dyDescent="0.25">
      <c r="A5" s="8">
        <v>2022</v>
      </c>
      <c r="B5" s="9" t="str">
        <f>'[1]2022'!B5</f>
        <v>Pianeta Software Srl</v>
      </c>
      <c r="C5" s="18" t="s">
        <v>13</v>
      </c>
      <c r="D5" s="10">
        <f>'[1]2022'!D5</f>
        <v>44565</v>
      </c>
      <c r="E5" s="10">
        <v>44578</v>
      </c>
      <c r="F5" s="10">
        <v>44565</v>
      </c>
      <c r="G5" s="11">
        <f t="shared" si="0"/>
        <v>13</v>
      </c>
      <c r="H5" s="12">
        <f>'[1]2022'!I5</f>
        <v>408</v>
      </c>
      <c r="I5" s="13">
        <f>'[1]2022'!C5</f>
        <v>2</v>
      </c>
      <c r="J5" s="14">
        <f t="shared" si="1"/>
        <v>5304</v>
      </c>
      <c r="K5" s="15">
        <f>J5/$H$38</f>
        <v>5.552437718010908E-2</v>
      </c>
    </row>
    <row r="6" spans="1:11" x14ac:dyDescent="0.25">
      <c r="A6" s="8">
        <v>2022</v>
      </c>
      <c r="B6" s="9" t="str">
        <f>'[1]2022'!B6</f>
        <v>Pianeta Software Srl</v>
      </c>
      <c r="C6" s="8" t="s">
        <v>14</v>
      </c>
      <c r="D6" s="10">
        <f>'[1]2022'!D6</f>
        <v>44565</v>
      </c>
      <c r="E6" s="10">
        <v>44578</v>
      </c>
      <c r="F6" s="10">
        <v>44565</v>
      </c>
      <c r="G6" s="11">
        <f t="shared" si="0"/>
        <v>13</v>
      </c>
      <c r="H6" s="12">
        <f>'[1]2022'!I6</f>
        <v>1190</v>
      </c>
      <c r="I6" s="13">
        <f>'[1]2022'!C6</f>
        <v>1</v>
      </c>
      <c r="J6" s="14">
        <f t="shared" si="1"/>
        <v>15470</v>
      </c>
      <c r="K6" s="15">
        <f>J6/$H$38</f>
        <v>0.16194610010865149</v>
      </c>
    </row>
    <row r="7" spans="1:11" x14ac:dyDescent="0.25">
      <c r="A7" s="8">
        <v>2022</v>
      </c>
      <c r="B7" s="9" t="str">
        <f>'[1]2022'!B7</f>
        <v>Hera Comm SpA</v>
      </c>
      <c r="C7" s="8" t="s">
        <v>15</v>
      </c>
      <c r="D7" s="10">
        <f>'[1]2022'!D7</f>
        <v>44572</v>
      </c>
      <c r="E7" s="10">
        <v>44592</v>
      </c>
      <c r="F7" s="10">
        <v>44592</v>
      </c>
      <c r="G7" s="11">
        <f t="shared" si="0"/>
        <v>0</v>
      </c>
      <c r="H7" s="12">
        <f>'[1]2022'!I7</f>
        <v>1586.43</v>
      </c>
      <c r="I7" s="13" t="str">
        <f>'[1]2022'!C7</f>
        <v>412200228949</v>
      </c>
      <c r="J7" s="14">
        <f t="shared" si="1"/>
        <v>0</v>
      </c>
      <c r="K7" s="15">
        <f>J7/$H$38</f>
        <v>0</v>
      </c>
    </row>
    <row r="8" spans="1:11" x14ac:dyDescent="0.25">
      <c r="A8" s="8">
        <v>2022</v>
      </c>
      <c r="B8" s="9" t="str">
        <f>'[1]2022'!B8</f>
        <v>A.S. Servizi alle Imprese Srl</v>
      </c>
      <c r="C8" s="8" t="s">
        <v>16</v>
      </c>
      <c r="D8" s="10">
        <f>'[1]2022'!D8</f>
        <v>44579</v>
      </c>
      <c r="E8" s="10">
        <v>44595</v>
      </c>
      <c r="F8" s="10">
        <v>44579</v>
      </c>
      <c r="G8" s="11">
        <f t="shared" si="0"/>
        <v>16</v>
      </c>
      <c r="H8" s="12">
        <f>'[1]2022'!I8</f>
        <v>450</v>
      </c>
      <c r="I8" s="13">
        <f>'[1]2022'!C8</f>
        <v>13</v>
      </c>
      <c r="J8" s="14">
        <f t="shared" si="1"/>
        <v>7200</v>
      </c>
      <c r="K8" s="15">
        <f>J8/$H$38</f>
        <v>7.5372457710555313E-2</v>
      </c>
    </row>
    <row r="9" spans="1:11" x14ac:dyDescent="0.25">
      <c r="A9" s="8">
        <v>2022</v>
      </c>
      <c r="B9" s="9" t="str">
        <f>'[1]2022'!B9</f>
        <v>Poste Italiane SpA</v>
      </c>
      <c r="C9" s="19" t="s">
        <v>17</v>
      </c>
      <c r="D9" s="10">
        <f>'[1]2022'!D9</f>
        <v>44581</v>
      </c>
      <c r="E9" s="10">
        <v>44587</v>
      </c>
      <c r="F9" s="10">
        <v>44581</v>
      </c>
      <c r="G9" s="11">
        <f t="shared" si="0"/>
        <v>6</v>
      </c>
      <c r="H9" s="12">
        <f>'[1]2022'!I9</f>
        <v>480</v>
      </c>
      <c r="I9" s="13">
        <f>'[1]2022'!C9</f>
        <v>1022010131</v>
      </c>
      <c r="J9" s="14">
        <f t="shared" si="1"/>
        <v>2880</v>
      </c>
      <c r="K9" s="15">
        <f>J9/$H$38</f>
        <v>3.0148983084222127E-2</v>
      </c>
    </row>
    <row r="10" spans="1:11" x14ac:dyDescent="0.25">
      <c r="A10" s="8">
        <v>2022</v>
      </c>
      <c r="B10" s="9" t="str">
        <f>'[1]2022'!B10</f>
        <v>Cartemani Hagleitner Group Srl</v>
      </c>
      <c r="C10" s="19" t="s">
        <v>18</v>
      </c>
      <c r="D10" s="10">
        <f>'[1]2022'!D10</f>
        <v>44585</v>
      </c>
      <c r="E10" s="10">
        <v>44588</v>
      </c>
      <c r="F10" s="10">
        <v>44620</v>
      </c>
      <c r="G10" s="11">
        <f t="shared" si="0"/>
        <v>-32</v>
      </c>
      <c r="H10" s="12">
        <f>'[1]2022'!I10</f>
        <v>336</v>
      </c>
      <c r="I10" s="13">
        <f>'[1]2022'!C10</f>
        <v>15</v>
      </c>
      <c r="J10" s="14">
        <f t="shared" si="1"/>
        <v>-10752</v>
      </c>
      <c r="K10" s="15">
        <f>J10/$H$38</f>
        <v>-0.11255620351442927</v>
      </c>
    </row>
    <row r="11" spans="1:11" x14ac:dyDescent="0.25">
      <c r="A11" s="8">
        <v>2022</v>
      </c>
      <c r="B11" s="9" t="str">
        <f>'[1]2022'!B11</f>
        <v>Regonesi Adriana</v>
      </c>
      <c r="C11" s="8" t="s">
        <v>19</v>
      </c>
      <c r="D11" s="10">
        <f>'[1]2022'!D11</f>
        <v>44588</v>
      </c>
      <c r="E11" s="10">
        <v>44587</v>
      </c>
      <c r="F11" s="10">
        <v>44588</v>
      </c>
      <c r="G11" s="11">
        <f t="shared" si="0"/>
        <v>-1</v>
      </c>
      <c r="H11" s="12">
        <f>'[1]2022'!I11</f>
        <v>1429.62</v>
      </c>
      <c r="I11" s="13">
        <f>'[1]2022'!C11</f>
        <v>25</v>
      </c>
      <c r="J11" s="14">
        <f t="shared" si="1"/>
        <v>-1429.62</v>
      </c>
      <c r="K11" s="15">
        <f>J11/$H$38</f>
        <v>-1.4965829582245011E-2</v>
      </c>
    </row>
    <row r="12" spans="1:11" x14ac:dyDescent="0.25">
      <c r="A12" s="8">
        <v>2022</v>
      </c>
      <c r="B12" s="9" t="str">
        <f>'[1]2022'!B12</f>
        <v>Pellegrini SpA</v>
      </c>
      <c r="C12" s="20" t="s">
        <v>20</v>
      </c>
      <c r="D12" s="10">
        <f>'[1]2022'!D12</f>
        <v>44592</v>
      </c>
      <c r="E12" s="10">
        <v>44595</v>
      </c>
      <c r="F12" s="10">
        <v>44602</v>
      </c>
      <c r="G12" s="11">
        <f t="shared" si="0"/>
        <v>-7</v>
      </c>
      <c r="H12" s="12">
        <f>'[1]2022'!I12</f>
        <v>311.5</v>
      </c>
      <c r="I12" s="13">
        <f>'[1]2022'!C12</f>
        <v>3</v>
      </c>
      <c r="J12" s="14">
        <f t="shared" si="1"/>
        <v>-2180.5</v>
      </c>
      <c r="K12" s="15">
        <f>J12/$H$38</f>
        <v>-2.2826339449703591E-2</v>
      </c>
    </row>
    <row r="13" spans="1:11" x14ac:dyDescent="0.25">
      <c r="A13" s="8">
        <v>2022</v>
      </c>
      <c r="B13" s="9" t="str">
        <f>'[1]2022'!B13</f>
        <v>Pellegrini SpA</v>
      </c>
      <c r="C13" s="8" t="s">
        <v>20</v>
      </c>
      <c r="D13" s="10">
        <f>'[1]2022'!D13</f>
        <v>44592</v>
      </c>
      <c r="E13" s="10">
        <v>44595</v>
      </c>
      <c r="F13" s="10">
        <v>44602</v>
      </c>
      <c r="G13" s="11">
        <f t="shared" si="0"/>
        <v>-7</v>
      </c>
      <c r="H13" s="12">
        <f>'[1]2022'!I13</f>
        <v>311.5</v>
      </c>
      <c r="I13" s="13">
        <f>'[1]2022'!C13</f>
        <v>19</v>
      </c>
      <c r="J13" s="14">
        <f t="shared" si="1"/>
        <v>-2180.5</v>
      </c>
      <c r="K13" s="15">
        <f>J13/$H$38</f>
        <v>-2.2826339449703591E-2</v>
      </c>
    </row>
    <row r="14" spans="1:11" x14ac:dyDescent="0.25">
      <c r="A14" s="8">
        <v>2022</v>
      </c>
      <c r="B14" s="9" t="str">
        <f>'[1]2022'!B14</f>
        <v>Studio Macario Lazzari</v>
      </c>
      <c r="C14" s="8" t="s">
        <v>21</v>
      </c>
      <c r="D14" s="10">
        <f>'[1]2022'!D14</f>
        <v>44592</v>
      </c>
      <c r="E14" s="10">
        <v>44595</v>
      </c>
      <c r="F14" s="10">
        <v>44592</v>
      </c>
      <c r="G14" s="11">
        <f t="shared" si="0"/>
        <v>3</v>
      </c>
      <c r="H14" s="12">
        <f>'[1]2022'!I14</f>
        <v>14422.439999999999</v>
      </c>
      <c r="I14" s="13">
        <f>'[1]2022'!C14</f>
        <v>28</v>
      </c>
      <c r="J14" s="14">
        <f t="shared" si="1"/>
        <v>43267.319999999992</v>
      </c>
      <c r="K14" s="15">
        <f>J14/$H$38</f>
        <v>0.45293947874292551</v>
      </c>
    </row>
    <row r="15" spans="1:11" x14ac:dyDescent="0.25">
      <c r="A15" s="8">
        <v>2022</v>
      </c>
      <c r="B15" s="9" t="str">
        <f>'[1]2022'!B15</f>
        <v>Myo SpA</v>
      </c>
      <c r="C15" s="8" t="s">
        <v>22</v>
      </c>
      <c r="D15" s="10">
        <f>'[1]2022'!D15</f>
        <v>44589</v>
      </c>
      <c r="E15" s="10">
        <v>44595</v>
      </c>
      <c r="F15" s="10">
        <v>44619</v>
      </c>
      <c r="G15" s="11">
        <f t="shared" si="0"/>
        <v>-24</v>
      </c>
      <c r="H15" s="12">
        <f>'[1]2022'!I15</f>
        <v>222.52000000000004</v>
      </c>
      <c r="I15" s="13">
        <f>'[1]2022'!C15</f>
        <v>1293</v>
      </c>
      <c r="J15" s="14">
        <f t="shared" si="1"/>
        <v>-5340.4800000000014</v>
      </c>
      <c r="K15" s="15">
        <f>J15/$H$38</f>
        <v>-5.590626429917591E-2</v>
      </c>
    </row>
    <row r="16" spans="1:11" x14ac:dyDescent="0.25">
      <c r="A16" s="8">
        <v>2022</v>
      </c>
      <c r="B16" s="9" t="str">
        <f>'[1]2022'!B16</f>
        <v>La Perla Pulizie Srl</v>
      </c>
      <c r="C16" s="8" t="s">
        <v>23</v>
      </c>
      <c r="D16" s="10">
        <f>'[1]2022'!D16</f>
        <v>44592</v>
      </c>
      <c r="E16" s="10">
        <v>44595</v>
      </c>
      <c r="F16" s="10">
        <v>44620</v>
      </c>
      <c r="G16" s="11">
        <f t="shared" si="0"/>
        <v>-25</v>
      </c>
      <c r="H16" s="12">
        <f>'[1]2022'!I16</f>
        <v>840</v>
      </c>
      <c r="I16" s="13">
        <f>'[1]2022'!C16</f>
        <v>82</v>
      </c>
      <c r="J16" s="14">
        <f t="shared" si="1"/>
        <v>-21000</v>
      </c>
      <c r="K16" s="15">
        <f>J16/$H$38</f>
        <v>-0.21983633498911967</v>
      </c>
    </row>
    <row r="17" spans="1:11" x14ac:dyDescent="0.25">
      <c r="A17" s="8">
        <v>2022</v>
      </c>
      <c r="B17" s="9" t="str">
        <f>'[1]2022'!B17</f>
        <v>Hera Comm SpA</v>
      </c>
      <c r="C17" s="8" t="s">
        <v>15</v>
      </c>
      <c r="D17" s="10">
        <f>'[1]2022'!D17</f>
        <v>44600</v>
      </c>
      <c r="E17" s="10">
        <v>44620</v>
      </c>
      <c r="F17" s="10">
        <v>44620</v>
      </c>
      <c r="G17" s="11">
        <f t="shared" si="0"/>
        <v>0</v>
      </c>
      <c r="H17" s="12">
        <f>'[1]2022'!I17</f>
        <v>1541.4</v>
      </c>
      <c r="I17" s="13" t="str">
        <f>'[1]2022'!C17</f>
        <v>412201349265</v>
      </c>
      <c r="J17" s="14">
        <f t="shared" si="1"/>
        <v>0</v>
      </c>
      <c r="K17" s="15">
        <f>J17/$H$38</f>
        <v>0</v>
      </c>
    </row>
    <row r="18" spans="1:11" x14ac:dyDescent="0.25">
      <c r="A18" s="8">
        <v>2022</v>
      </c>
      <c r="B18" s="9" t="str">
        <f>'[1]2022'!B18</f>
        <v>TIM SpA</v>
      </c>
      <c r="C18" s="18" t="s">
        <v>12</v>
      </c>
      <c r="D18" s="10">
        <f>'[1]2022'!D18</f>
        <v>44602</v>
      </c>
      <c r="E18" s="10">
        <v>44607</v>
      </c>
      <c r="F18" s="10">
        <v>44662</v>
      </c>
      <c r="G18" s="11">
        <f t="shared" si="0"/>
        <v>-55</v>
      </c>
      <c r="H18" s="12">
        <f>'[1]2022'!I18</f>
        <v>35.86</v>
      </c>
      <c r="I18" s="13" t="str">
        <f>'[1]2022'!C18</f>
        <v>7X00505291</v>
      </c>
      <c r="J18" s="14">
        <f t="shared" si="1"/>
        <v>-1972.3</v>
      </c>
      <c r="K18" s="15">
        <f>J18/$H$38</f>
        <v>-2.0646819214240036E-2</v>
      </c>
    </row>
    <row r="19" spans="1:11" x14ac:dyDescent="0.25">
      <c r="A19" s="8">
        <v>2022</v>
      </c>
      <c r="B19" s="9" t="str">
        <f>'[1]2022'!B19</f>
        <v>TIM SpA</v>
      </c>
      <c r="C19" s="8" t="s">
        <v>12</v>
      </c>
      <c r="D19" s="10">
        <f>'[1]2022'!D19</f>
        <v>44602</v>
      </c>
      <c r="E19" s="10">
        <v>44607</v>
      </c>
      <c r="F19" s="10">
        <v>44631</v>
      </c>
      <c r="G19" s="11">
        <f t="shared" si="0"/>
        <v>-24</v>
      </c>
      <c r="H19" s="12">
        <f>'[1]2022'!I19</f>
        <v>139.31000000000003</v>
      </c>
      <c r="I19" s="13" t="str">
        <f>'[1]2022'!C19</f>
        <v>7X00437933</v>
      </c>
      <c r="J19" s="14">
        <f t="shared" si="1"/>
        <v>-3343.4400000000005</v>
      </c>
      <c r="K19" s="15">
        <f>J19/$H$38</f>
        <v>-3.5000456945524873E-2</v>
      </c>
    </row>
    <row r="20" spans="1:11" x14ac:dyDescent="0.25">
      <c r="A20" s="8">
        <v>2022</v>
      </c>
      <c r="B20" s="9" t="str">
        <f>'[1]2022'!B20</f>
        <v>TIM SpA</v>
      </c>
      <c r="C20" s="21" t="s">
        <v>12</v>
      </c>
      <c r="D20" s="10">
        <v>44606</v>
      </c>
      <c r="E20" s="10">
        <v>44608</v>
      </c>
      <c r="F20" s="10">
        <v>44666</v>
      </c>
      <c r="G20" s="11">
        <f t="shared" si="0"/>
        <v>-58</v>
      </c>
      <c r="H20" s="12">
        <v>4</v>
      </c>
      <c r="I20" s="13" t="str">
        <f>'[1]2022'!C20</f>
        <v>C12020221000085238</v>
      </c>
      <c r="J20" s="14">
        <f t="shared" si="1"/>
        <v>-232</v>
      </c>
      <c r="K20" s="15">
        <f>J20/$H$38</f>
        <v>-2.4286680817845602E-3</v>
      </c>
    </row>
    <row r="21" spans="1:11" x14ac:dyDescent="0.25">
      <c r="A21" s="8">
        <v>2022</v>
      </c>
      <c r="B21" s="9" t="str">
        <f>'[1]2022'!B21</f>
        <v>Facoetti Enrico</v>
      </c>
      <c r="C21" s="22" t="s">
        <v>24</v>
      </c>
      <c r="D21" s="10">
        <f>'[1]2022'!D21</f>
        <v>44606</v>
      </c>
      <c r="E21" s="10">
        <v>44614</v>
      </c>
      <c r="F21" s="10">
        <v>44607</v>
      </c>
      <c r="G21" s="11">
        <f t="shared" si="0"/>
        <v>7</v>
      </c>
      <c r="H21" s="12">
        <f>'[1]2022'!I21</f>
        <v>6412.8</v>
      </c>
      <c r="I21" s="13">
        <f>'[1]2022'!C21</f>
        <v>88</v>
      </c>
      <c r="J21" s="14">
        <f t="shared" si="1"/>
        <v>44889.599999999999</v>
      </c>
      <c r="K21" s="15">
        <f>J21/$H$38</f>
        <v>0.46992214967274221</v>
      </c>
    </row>
    <row r="22" spans="1:11" x14ac:dyDescent="0.25">
      <c r="A22" s="8">
        <v>2022</v>
      </c>
      <c r="B22" s="9" t="str">
        <f>'[1]2022'!B22</f>
        <v>Uniacque SpA</v>
      </c>
      <c r="C22" s="22" t="s">
        <v>25</v>
      </c>
      <c r="D22" s="10">
        <f>'[1]2022'!D22</f>
        <v>44609</v>
      </c>
      <c r="E22" s="10">
        <v>44622</v>
      </c>
      <c r="F22" s="10">
        <v>44639</v>
      </c>
      <c r="G22" s="11">
        <f t="shared" si="0"/>
        <v>-17</v>
      </c>
      <c r="H22" s="12">
        <f>'[1]2022'!I22</f>
        <v>28980</v>
      </c>
      <c r="I22" s="13">
        <f>'[1]2022'!C22</f>
        <v>2228000015</v>
      </c>
      <c r="J22" s="14">
        <f t="shared" si="1"/>
        <v>-492660</v>
      </c>
      <c r="K22" s="15">
        <f>J22/$H$38</f>
        <v>-5.1573604188447471</v>
      </c>
    </row>
    <row r="23" spans="1:11" x14ac:dyDescent="0.25">
      <c r="A23" s="8">
        <v>2022</v>
      </c>
      <c r="B23" s="9" t="str">
        <f>'[1]2022'!B23</f>
        <v>La Perla Pulizie Srl</v>
      </c>
      <c r="C23" s="22" t="s">
        <v>23</v>
      </c>
      <c r="D23" s="10">
        <f>'[1]2022'!D23</f>
        <v>44620</v>
      </c>
      <c r="E23" s="10">
        <v>44622</v>
      </c>
      <c r="F23" s="10">
        <v>44651</v>
      </c>
      <c r="G23" s="11">
        <f t="shared" si="0"/>
        <v>-29</v>
      </c>
      <c r="H23" s="12">
        <f>'[1]2022'!I23</f>
        <v>550</v>
      </c>
      <c r="I23" s="13">
        <f>'[1]2022'!C23</f>
        <v>151</v>
      </c>
      <c r="J23" s="14">
        <f t="shared" si="1"/>
        <v>-15950</v>
      </c>
      <c r="K23" s="15">
        <f>J23/$H$38</f>
        <v>-0.1669709306226885</v>
      </c>
    </row>
    <row r="24" spans="1:11" x14ac:dyDescent="0.25">
      <c r="A24" s="8">
        <v>2022</v>
      </c>
      <c r="B24" s="9" t="str">
        <f>'[1]2022'!B24</f>
        <v>Project Informatica Srl</v>
      </c>
      <c r="C24" s="22" t="s">
        <v>26</v>
      </c>
      <c r="D24" s="10">
        <f>'[1]2022'!D24</f>
        <v>44620</v>
      </c>
      <c r="E24" s="10">
        <v>44623</v>
      </c>
      <c r="F24" s="10">
        <v>44651</v>
      </c>
      <c r="G24" s="11">
        <f t="shared" si="0"/>
        <v>-28</v>
      </c>
      <c r="H24" s="12">
        <f>'[1]2022'!I24</f>
        <v>265</v>
      </c>
      <c r="I24" s="13">
        <f>'[1]2022'!C24</f>
        <v>62</v>
      </c>
      <c r="J24" s="14">
        <f t="shared" si="1"/>
        <v>-7420</v>
      </c>
      <c r="K24" s="15">
        <f>J24/$H$38</f>
        <v>-7.7675505029488945E-2</v>
      </c>
    </row>
    <row r="25" spans="1:11" x14ac:dyDescent="0.25">
      <c r="A25" s="8">
        <v>2022</v>
      </c>
      <c r="B25" s="9" t="str">
        <f>'[1]2022'!B25</f>
        <v>Basso Margherita</v>
      </c>
      <c r="C25" s="22" t="s">
        <v>27</v>
      </c>
      <c r="D25" s="10">
        <f>'[1]2022'!D25</f>
        <v>44623</v>
      </c>
      <c r="E25" s="10">
        <v>44629</v>
      </c>
      <c r="F25" s="10">
        <v>44623</v>
      </c>
      <c r="G25" s="11">
        <f t="shared" si="0"/>
        <v>6</v>
      </c>
      <c r="H25" s="12">
        <f>'[1]2022'!I25</f>
        <v>160</v>
      </c>
      <c r="I25" s="13">
        <f>'[1]2022'!C25</f>
        <v>54</v>
      </c>
      <c r="J25" s="14">
        <f t="shared" si="1"/>
        <v>960</v>
      </c>
      <c r="K25" s="15">
        <f>J25/$H$38</f>
        <v>1.0049661028074043E-2</v>
      </c>
    </row>
    <row r="26" spans="1:11" x14ac:dyDescent="0.25">
      <c r="A26" s="8">
        <v>2022</v>
      </c>
      <c r="B26" s="9" t="str">
        <f>'[1]2022'!B28</f>
        <v>Pellegrini SpA</v>
      </c>
      <c r="C26" s="22" t="s">
        <v>20</v>
      </c>
      <c r="D26" s="10">
        <f>'[1]2022'!D28</f>
        <v>44623</v>
      </c>
      <c r="E26" s="10">
        <v>44629</v>
      </c>
      <c r="F26" s="10">
        <v>44623</v>
      </c>
      <c r="G26" s="11">
        <f t="shared" si="0"/>
        <v>6</v>
      </c>
      <c r="H26" s="12">
        <f>'[1]2022'!I28</f>
        <v>392.49</v>
      </c>
      <c r="I26" s="13">
        <f>'[1]2022'!C28</f>
        <v>1</v>
      </c>
      <c r="J26" s="14">
        <f t="shared" si="1"/>
        <v>2354.94</v>
      </c>
      <c r="K26" s="15">
        <f>J26/$H$38</f>
        <v>2.4652446605679879E-2</v>
      </c>
    </row>
    <row r="27" spans="1:11" x14ac:dyDescent="0.25">
      <c r="A27" s="8">
        <v>2022</v>
      </c>
      <c r="B27" s="9" t="str">
        <f>'[1]2022'!B29</f>
        <v>Aruba SpA</v>
      </c>
      <c r="C27" s="22" t="s">
        <v>28</v>
      </c>
      <c r="D27" s="10">
        <f>'[1]2022'!D29</f>
        <v>44620</v>
      </c>
      <c r="E27" s="10">
        <v>44629</v>
      </c>
      <c r="F27" s="10">
        <v>44620</v>
      </c>
      <c r="G27" s="11">
        <f t="shared" si="0"/>
        <v>9</v>
      </c>
      <c r="H27" s="12">
        <f>'[1]2022'!I29</f>
        <v>70</v>
      </c>
      <c r="I27" s="13">
        <f>'[1]2022'!C29</f>
        <v>3369</v>
      </c>
      <c r="J27" s="14">
        <f t="shared" si="1"/>
        <v>630</v>
      </c>
      <c r="K27" s="15">
        <f>J27/$H$38</f>
        <v>6.5950900496735904E-3</v>
      </c>
    </row>
    <row r="28" spans="1:11" x14ac:dyDescent="0.25">
      <c r="A28" s="8">
        <v>2022</v>
      </c>
      <c r="B28" s="9" t="str">
        <f>'[1]2022'!B32</f>
        <v>Nuova Eurofrigor Srl</v>
      </c>
      <c r="C28" s="22" t="s">
        <v>29</v>
      </c>
      <c r="D28" s="10">
        <f>'[1]2022'!D32</f>
        <v>44620</v>
      </c>
      <c r="E28" s="10">
        <v>44634</v>
      </c>
      <c r="F28" s="10">
        <v>44620</v>
      </c>
      <c r="G28" s="11">
        <f t="shared" si="0"/>
        <v>14</v>
      </c>
      <c r="H28" s="12">
        <f>'[1]2022'!I32</f>
        <v>1526</v>
      </c>
      <c r="I28" s="13">
        <v>16</v>
      </c>
      <c r="J28" s="14">
        <f t="shared" si="1"/>
        <v>21364</v>
      </c>
      <c r="K28" s="15">
        <f>J28/$H$38</f>
        <v>0.22364683146226441</v>
      </c>
    </row>
    <row r="29" spans="1:11" x14ac:dyDescent="0.25">
      <c r="A29" s="8">
        <v>2022</v>
      </c>
      <c r="B29" s="9" t="str">
        <f>'[1]2022'!B33</f>
        <v>Hera Comm SpA</v>
      </c>
      <c r="C29" s="22" t="s">
        <v>15</v>
      </c>
      <c r="D29" s="10">
        <f>'[1]2022'!D33</f>
        <v>44631</v>
      </c>
      <c r="E29" s="10">
        <v>44651</v>
      </c>
      <c r="F29" s="10">
        <v>44651</v>
      </c>
      <c r="G29" s="11">
        <f t="shared" si="0"/>
        <v>0</v>
      </c>
      <c r="H29" s="12">
        <f>'[1]2022'!I33</f>
        <v>983.42</v>
      </c>
      <c r="I29" s="13" t="str">
        <f>'[1]2022'!C33</f>
        <v>412202417164</v>
      </c>
      <c r="J29" s="14">
        <f t="shared" si="1"/>
        <v>0</v>
      </c>
      <c r="K29" s="15">
        <f>J29/$H$38</f>
        <v>0</v>
      </c>
    </row>
    <row r="30" spans="1:11" x14ac:dyDescent="0.25">
      <c r="A30" s="8">
        <v>2022</v>
      </c>
      <c r="B30" s="9" t="str">
        <f>'[1]2022'!B34</f>
        <v>M.G.R. Antincendio Srl</v>
      </c>
      <c r="C30" s="22" t="s">
        <v>30</v>
      </c>
      <c r="D30" s="10">
        <f>'[1]2022'!D34</f>
        <v>44635</v>
      </c>
      <c r="E30" s="10">
        <v>44642</v>
      </c>
      <c r="F30" s="10">
        <v>44681</v>
      </c>
      <c r="G30" s="11">
        <f t="shared" si="0"/>
        <v>-39</v>
      </c>
      <c r="H30" s="12">
        <f>'[1]2022'!I34</f>
        <v>90</v>
      </c>
      <c r="I30" s="13">
        <f>'[1]2022'!C34</f>
        <v>9</v>
      </c>
      <c r="J30" s="14">
        <f t="shared" si="1"/>
        <v>-3510</v>
      </c>
      <c r="K30" s="15">
        <f>J30/$H$38</f>
        <v>-3.6744073133895716E-2</v>
      </c>
    </row>
    <row r="31" spans="1:11" x14ac:dyDescent="0.25">
      <c r="A31" s="8">
        <v>2022</v>
      </c>
      <c r="B31" s="9" t="str">
        <f>'[1]2022'!B35</f>
        <v>Maggioli SpA</v>
      </c>
      <c r="C31" s="22" t="s">
        <v>31</v>
      </c>
      <c r="D31" s="10">
        <f>'[1]2022'!D35</f>
        <v>44641</v>
      </c>
      <c r="E31" s="10">
        <v>44642</v>
      </c>
      <c r="F31" s="10">
        <v>44681</v>
      </c>
      <c r="G31" s="11">
        <f t="shared" si="0"/>
        <v>-39</v>
      </c>
      <c r="H31" s="12">
        <f>'[1]2022'!I35</f>
        <v>1800</v>
      </c>
      <c r="I31" s="13">
        <f>'[1]2022'!C35</f>
        <v>2113041</v>
      </c>
      <c r="J31" s="14">
        <f t="shared" si="1"/>
        <v>-70200</v>
      </c>
      <c r="K31" s="15">
        <f>J31/$H$38</f>
        <v>-0.73488146267791432</v>
      </c>
    </row>
    <row r="32" spans="1:11" x14ac:dyDescent="0.25">
      <c r="A32" s="8">
        <v>2022</v>
      </c>
      <c r="B32" s="9" t="str">
        <f>'[1]2022'!B36</f>
        <v>Ourvision Srl</v>
      </c>
      <c r="C32" s="22" t="s">
        <v>32</v>
      </c>
      <c r="D32" s="10">
        <f>'[1]2022'!D36</f>
        <v>44631</v>
      </c>
      <c r="E32" s="10">
        <v>44642</v>
      </c>
      <c r="F32" s="10">
        <v>44662</v>
      </c>
      <c r="G32" s="11">
        <f t="shared" si="0"/>
        <v>-20</v>
      </c>
      <c r="H32" s="12">
        <f>'[1]2022'!I36</f>
        <v>137.6</v>
      </c>
      <c r="I32" s="13">
        <f>'[1]2022'!C36</f>
        <v>143</v>
      </c>
      <c r="J32" s="14">
        <f t="shared" si="1"/>
        <v>-2752</v>
      </c>
      <c r="K32" s="15">
        <f>J32/$H$38</f>
        <v>-2.8809028280478922E-2</v>
      </c>
    </row>
    <row r="33" spans="1:11" x14ac:dyDescent="0.25">
      <c r="A33" s="8">
        <v>2022</v>
      </c>
      <c r="B33" s="9" t="s">
        <v>33</v>
      </c>
      <c r="C33" s="22" t="s">
        <v>34</v>
      </c>
      <c r="D33" s="10">
        <v>44580</v>
      </c>
      <c r="E33" s="10">
        <v>44580</v>
      </c>
      <c r="F33" s="10">
        <v>44580</v>
      </c>
      <c r="G33" s="11">
        <f t="shared" si="0"/>
        <v>0</v>
      </c>
      <c r="H33" s="12">
        <v>304</v>
      </c>
      <c r="I33" s="23" t="s">
        <v>35</v>
      </c>
      <c r="J33" s="14">
        <f t="shared" si="1"/>
        <v>0</v>
      </c>
      <c r="K33" s="15">
        <f>J33/$H$38</f>
        <v>0</v>
      </c>
    </row>
    <row r="34" spans="1:11" x14ac:dyDescent="0.25">
      <c r="A34" s="8">
        <v>2022</v>
      </c>
      <c r="B34" s="9" t="s">
        <v>36</v>
      </c>
      <c r="C34" s="22" t="s">
        <v>37</v>
      </c>
      <c r="D34" s="10">
        <v>44609</v>
      </c>
      <c r="E34" s="10">
        <v>44609</v>
      </c>
      <c r="F34" s="10">
        <v>44609</v>
      </c>
      <c r="G34" s="11">
        <f t="shared" si="0"/>
        <v>0</v>
      </c>
      <c r="H34" s="12">
        <v>4249</v>
      </c>
      <c r="I34" s="23" t="s">
        <v>35</v>
      </c>
      <c r="J34" s="14">
        <f t="shared" si="1"/>
        <v>0</v>
      </c>
      <c r="K34" s="15">
        <f>J34/$H$38</f>
        <v>0</v>
      </c>
    </row>
    <row r="35" spans="1:11" x14ac:dyDescent="0.25">
      <c r="A35" s="8">
        <v>2022</v>
      </c>
      <c r="B35" s="9" t="s">
        <v>38</v>
      </c>
      <c r="C35" s="22" t="s">
        <v>39</v>
      </c>
      <c r="D35" s="10">
        <v>44642</v>
      </c>
      <c r="E35" s="10">
        <v>44642</v>
      </c>
      <c r="F35" s="10">
        <v>44642</v>
      </c>
      <c r="G35" s="11">
        <f t="shared" si="0"/>
        <v>0</v>
      </c>
      <c r="H35" s="12">
        <v>5428.7</v>
      </c>
      <c r="I35" s="23" t="s">
        <v>35</v>
      </c>
      <c r="J35" s="14">
        <f t="shared" si="1"/>
        <v>0</v>
      </c>
      <c r="K35" s="15">
        <f>J35/$H$38</f>
        <v>0</v>
      </c>
    </row>
    <row r="36" spans="1:11" x14ac:dyDescent="0.25">
      <c r="A36" s="8">
        <v>2022</v>
      </c>
      <c r="B36" s="9" t="s">
        <v>40</v>
      </c>
      <c r="C36" s="22" t="s">
        <v>41</v>
      </c>
      <c r="D36" s="10">
        <v>44642</v>
      </c>
      <c r="E36" s="10">
        <v>44642</v>
      </c>
      <c r="F36" s="10">
        <v>44642</v>
      </c>
      <c r="G36" s="11">
        <f t="shared" si="0"/>
        <v>0</v>
      </c>
      <c r="H36" s="12">
        <v>93</v>
      </c>
      <c r="I36" s="23" t="s">
        <v>35</v>
      </c>
      <c r="J36" s="14">
        <f t="shared" si="1"/>
        <v>0</v>
      </c>
      <c r="K36" s="15">
        <f>J36/$H$38</f>
        <v>0</v>
      </c>
    </row>
    <row r="38" spans="1:11" x14ac:dyDescent="0.25">
      <c r="H38" s="25">
        <f>SUM(H2:H36)</f>
        <v>95525.61</v>
      </c>
      <c r="K38" s="27">
        <f>SUM(K2:K36)</f>
        <v>-4.3494206422759305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dcterms:created xsi:type="dcterms:W3CDTF">2022-10-19T13:22:36Z</dcterms:created>
  <dcterms:modified xsi:type="dcterms:W3CDTF">2022-10-19T13:23:20Z</dcterms:modified>
</cp:coreProperties>
</file>